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samantha.arnold\Documents\Case IH\2020 Retainer\"/>
    </mc:Choice>
  </mc:AlternateContent>
  <xr:revisionPtr revIDLastSave="0" documentId="8_{90A0DF63-D94A-452D-872B-33B172F129C7}" xr6:coauthVersionLast="44" xr6:coauthVersionMax="44" xr10:uidLastSave="{00000000-0000-0000-0000-000000000000}"/>
  <bookViews>
    <workbookView xWindow="-108" yWindow="-108" windowWidth="23256" windowHeight="12576" xr2:uid="{5401C5FA-62A5-446A-A0FA-F665FFA136D0}"/>
  </bookViews>
  <sheets>
    <sheet name="&quot;Do The Math&quot;" sheetId="3" r:id="rId1"/>
    <sheet name="Example Scenarios" sheetId="1" r:id="rId2"/>
  </sheets>
  <definedNames>
    <definedName name="_xlnm.Print_Area" localSheetId="1">'Example Scenarios'!$A$1:$E$58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5" i="1" l="1"/>
  <c r="E46" i="1" s="1"/>
  <c r="E31" i="1"/>
  <c r="E32" i="1" s="1"/>
  <c r="E17" i="1"/>
  <c r="E18" i="1" s="1"/>
  <c r="E14" i="3"/>
  <c r="E15" i="3" s="1"/>
  <c r="B47" i="1" l="1"/>
  <c r="B43" i="1"/>
  <c r="B39" i="1"/>
  <c r="B48" i="1" l="1"/>
  <c r="E37" i="1" s="1"/>
  <c r="E38" i="1" s="1"/>
  <c r="B12" i="3"/>
  <c r="B7" i="3"/>
  <c r="B14" i="3" l="1"/>
  <c r="E5" i="3" s="1"/>
  <c r="E6" i="3" s="1"/>
  <c r="B29" i="1" l="1"/>
  <c r="B25" i="1"/>
  <c r="B15" i="1"/>
  <c r="B11" i="1"/>
  <c r="B16" i="1" l="1"/>
  <c r="E9" i="1" s="1"/>
  <c r="E10" i="1" s="1"/>
  <c r="B30" i="1"/>
  <c r="E23" i="1" s="1"/>
  <c r="E24" i="1" s="1"/>
</calcChain>
</file>

<file path=xl/sharedStrings.xml><?xml version="1.0" encoding="utf-8"?>
<sst xmlns="http://schemas.openxmlformats.org/spreadsheetml/2006/main" count="119" uniqueCount="56">
  <si>
    <t>Do the Math! 
Can I afford my own sprayer?</t>
  </si>
  <si>
    <r>
      <rPr>
        <b/>
        <sz val="14"/>
        <color theme="1"/>
        <rFont val="Calibri"/>
        <family val="2"/>
        <scheme val="minor"/>
      </rPr>
      <t>Purchase Evaluation Calculator</t>
    </r>
    <r>
      <rPr>
        <b/>
        <vertAlign val="superscript"/>
        <sz val="10"/>
        <color theme="1"/>
        <rFont val="Calibri"/>
        <family val="2"/>
        <scheme val="minor"/>
      </rPr>
      <t>2</t>
    </r>
    <r>
      <rPr>
        <b/>
        <i/>
        <u/>
        <sz val="11"/>
        <color theme="1"/>
        <rFont val="Calibri"/>
        <family val="2"/>
        <scheme val="minor"/>
      </rPr>
      <t xml:space="preserve">
Instructions:  </t>
    </r>
    <r>
      <rPr>
        <b/>
        <i/>
        <u/>
        <sz val="9"/>
        <color theme="1"/>
        <rFont val="Calibri"/>
        <family val="2"/>
        <scheme val="minor"/>
      </rPr>
      <t>(input all beige cells; all green cells have fixed formulas)</t>
    </r>
    <r>
      <rPr>
        <i/>
        <sz val="11"/>
        <color theme="1"/>
        <rFont val="Calibri"/>
        <family val="2"/>
        <scheme val="minor"/>
      </rPr>
      <t xml:space="preserve">
1.  Farm Crop Information:  Input up to two crop types with associated acreage and number of spray applications
2.  Cost for Custom Application:  Input your average charge per acre
3.  Calculate Annual Payment:  Input your estimated purchase price and downpayment</t>
    </r>
  </si>
  <si>
    <t>Farm/Crop Information</t>
  </si>
  <si>
    <t>Annual Cost Analysis for Custom Application</t>
  </si>
  <si>
    <t>Crop #1 Type (choose)</t>
  </si>
  <si>
    <t>Corn</t>
  </si>
  <si>
    <t xml:space="preserve">Est. Custom Application Charge per Acre </t>
  </si>
  <si>
    <t>Crop #1 Acres</t>
  </si>
  <si>
    <t>Total Sprayed Acres</t>
  </si>
  <si>
    <t>Crop #1 Number of Applications</t>
  </si>
  <si>
    <t>Total Amount Paid for Custom Application</t>
  </si>
  <si>
    <t>Total Sprayed Acres - Crop #1</t>
  </si>
  <si>
    <t>Crop #2 Type</t>
  </si>
  <si>
    <t>Soy Beans</t>
  </si>
  <si>
    <t>Annual Payment on Sprayer Purchase</t>
  </si>
  <si>
    <t>Crop #2 Acres</t>
  </si>
  <si>
    <r>
      <t>Term (Months)</t>
    </r>
    <r>
      <rPr>
        <vertAlign val="superscript"/>
        <sz val="9"/>
        <color theme="1"/>
        <rFont val="Calibri"/>
        <family val="2"/>
        <scheme val="minor"/>
      </rPr>
      <t>1</t>
    </r>
  </si>
  <si>
    <t>Crop #2 Number of Applications</t>
  </si>
  <si>
    <r>
      <t>Effective Rate</t>
    </r>
    <r>
      <rPr>
        <vertAlign val="superscript"/>
        <sz val="9"/>
        <color theme="1"/>
        <rFont val="Calibri"/>
        <family val="2"/>
        <scheme val="minor"/>
      </rPr>
      <t>1</t>
    </r>
  </si>
  <si>
    <t>Total Sprayed Acres - Crop #2</t>
  </si>
  <si>
    <r>
      <t>Sprayer Purchase Price</t>
    </r>
    <r>
      <rPr>
        <i/>
        <sz val="9"/>
        <color theme="1"/>
        <rFont val="Calibri"/>
        <family val="2"/>
        <scheme val="minor"/>
      </rPr>
      <t xml:space="preserve"> (insert estimate)</t>
    </r>
  </si>
  <si>
    <r>
      <t xml:space="preserve">Down Payment </t>
    </r>
    <r>
      <rPr>
        <i/>
        <sz val="9"/>
        <color theme="1"/>
        <rFont val="Calibri"/>
        <family val="2"/>
        <scheme val="minor"/>
      </rPr>
      <t>(insert estimate)</t>
    </r>
  </si>
  <si>
    <t>Total Farm Sprayed Acres</t>
  </si>
  <si>
    <r>
      <t>Est. Amount Financed</t>
    </r>
    <r>
      <rPr>
        <vertAlign val="superscript"/>
        <sz val="10"/>
        <color theme="1"/>
        <rFont val="Calibri"/>
        <family val="2"/>
        <scheme val="minor"/>
      </rPr>
      <t>2</t>
    </r>
  </si>
  <si>
    <r>
      <t>Est. Annual Payment</t>
    </r>
    <r>
      <rPr>
        <b/>
        <vertAlign val="superscript"/>
        <sz val="10"/>
        <color theme="1"/>
        <rFont val="Calibri"/>
        <family val="2"/>
        <scheme val="minor"/>
      </rPr>
      <t>2</t>
    </r>
  </si>
  <si>
    <t>Helpful Links for Continued Purchase Evaluation</t>
  </si>
  <si>
    <t>Case IH Build &amp; Price</t>
  </si>
  <si>
    <r>
      <t>Learn More:  Case IH Patriot</t>
    </r>
    <r>
      <rPr>
        <u/>
        <sz val="11"/>
        <color theme="10"/>
        <rFont val="Calibri"/>
        <family val="2"/>
      </rPr>
      <t>®</t>
    </r>
    <r>
      <rPr>
        <u/>
        <sz val="11"/>
        <color theme="10"/>
        <rFont val="Calibri"/>
        <family val="2"/>
        <scheme val="minor"/>
      </rPr>
      <t xml:space="preserve"> Series Sprayers</t>
    </r>
  </si>
  <si>
    <r>
      <rPr>
        <vertAlign val="superscript"/>
        <sz val="11"/>
        <color theme="1"/>
        <rFont val="Calibri"/>
        <family val="2"/>
      </rPr>
      <t>1</t>
    </r>
    <r>
      <rPr>
        <sz val="11"/>
        <color theme="1"/>
        <rFont val="Calibri"/>
        <family val="2"/>
        <scheme val="minor"/>
      </rPr>
      <t xml:space="preserve">Effective Rate = 1.55%/60 months
</t>
    </r>
    <r>
      <rPr>
        <sz val="10"/>
        <color theme="1"/>
        <rFont val="Calibri"/>
        <family val="2"/>
        <scheme val="minor"/>
      </rPr>
      <t>(with 24 month waiver/60 month term)</t>
    </r>
  </si>
  <si>
    <t>Tax Savings Calculator</t>
  </si>
  <si>
    <t>Have a Dealer Contact Me</t>
  </si>
  <si>
    <r>
      <rPr>
        <i/>
        <vertAlign val="superscript"/>
        <sz val="10"/>
        <color theme="1"/>
        <rFont val="Calibri"/>
        <family val="2"/>
        <scheme val="minor"/>
      </rPr>
      <t>1</t>
    </r>
    <r>
      <rPr>
        <i/>
        <sz val="10"/>
        <color theme="1"/>
        <rFont val="Calibri"/>
        <family val="2"/>
        <scheme val="minor"/>
      </rPr>
      <t xml:space="preserve">The stated rate is for illustrative purposes only and not based on an advertised rate. Availability of credit and actual rates will vary based on customer credit qualifications. </t>
    </r>
  </si>
  <si>
    <r>
      <rPr>
        <i/>
        <vertAlign val="superscript"/>
        <sz val="10"/>
        <color theme="1"/>
        <rFont val="Calibri"/>
        <family val="2"/>
        <scheme val="minor"/>
      </rPr>
      <t>2</t>
    </r>
    <r>
      <rPr>
        <i/>
        <sz val="10"/>
        <color theme="1"/>
        <rFont val="Calibri"/>
        <family val="2"/>
        <scheme val="minor"/>
      </rPr>
      <t xml:space="preserve"> “©2020 CNH Industrial America LLC (“Case IH”). All rights reserved. Case IH is a trademark registered in the United States and many other countries, owned by or licensed to CNH Industrial N.V., its subsidiaries or affiliates.  For example purposes only.  This Sprayer Purchase Evaluation Calculator ("Calculator") is the copyrighted work of Case IH, and is made available for use by User (the individual or other legal entity that downloaded this spreadsheet from www.caseih.com/ownasprayer) only on User’s acceptance of these terms and conditions, and any reproduction or redistribution of the Calculator is expressly prohibited by law, and may result in severe civil and criminal penalties. Violators will be prosecuted to the maximum extent possible. Use of this Case IH Sprayer Purchase Evaluation Calculator constitutes User’s acceptance of these terms and conditions.  Case IH may modify the content or format of this Calculator and report in its sole discretion and without advance notice.  Case IH disclaims any responsibility for, and Case IH makes no warranties or representations of any kind regarding, errors, accuracy, quality or content of any information, data, or other information that may be used in the Calculator and report inputted by User or any authorized Case IH dealer.  Information included in this report is subject to change without notice to User.  Case IH hereby disclaims any and all warranties, express or implied, regarding the cost data, calculators, or appropriateness of equipment contained herein used in the analysis, including, without limitation, any warranties of merchantability or fitness for a particular purpose.  User assumes all risks associated with its use of this report and its results, whether based on contract, tort, strict liability, or otherwise, even if Case IH and/or any of its employees, affiliates, or agents have been advised of the possibility of damages of any sort.  Case IH shall in no circumstance be liable for any direct, indirect, special, incidental, consequential, or punitive damages, including but not limited to lost profits or lost revenues, arising out of or in any way connected to:  User’s use or misuse of this report or any information or other material obtained from this report; Case IH’s actions or omissions related to procuring, compiling, displaying, or delivering the information in this report, or any errors, omissions, or inaccuracies in the information regardless of how caused; or User's decisions or actions taken or not taken after reviewing the information furnished.  </t>
    </r>
    <r>
      <rPr>
        <i/>
        <u/>
        <sz val="10"/>
        <color theme="1"/>
        <rFont val="Calibri"/>
        <family val="2"/>
        <scheme val="minor"/>
      </rPr>
      <t>This Calculator is not intended to, and does not, provide a concrete estimate or quote for total cost of ownership, but rather is only meant to provide insight into the approximate costs of a particular type and model of Case IH equipment. </t>
    </r>
    <r>
      <rPr>
        <i/>
        <sz val="10"/>
        <color theme="1"/>
        <rFont val="Calibri"/>
        <family val="2"/>
        <scheme val="minor"/>
      </rPr>
      <t xml:space="preserve"> Case IH makes no guarantees or representations that any data presented on this page will correspond to User’s actual real-world situation.  All results are based on the accuracy of information and assumptions provided by User.  This Calculator and report contain intellectual property protected by state and/or federal trademark, trade secret and/or copyright laws.  User agrees not to use, reproduce, distribute copies, or create derivative works of any portion of the Calculator or any report, or take any other action that may violate Case IH’s intellectual property rights.  Case IH reserves the right to improve the design and/or change specifications of its products at any time without notice or obligation to install changes on previously sold units.  Specifications, descriptions and illustrative material used herein are as accurate as known at time of publishing, but are subject to change without notice.  Model availability and equipment builds vary according to the country in which the equipment is used.”</t>
    </r>
  </si>
  <si>
    <t>©2020 CNH Industrial America LLC. All rights reserved.</t>
  </si>
  <si>
    <t>Case IH is a trademark registered in the United States and many other countries, owned by or licensed to CNH Industrial N.V., its subsidiaries or affiliates.</t>
  </si>
  <si>
    <t>Example Scenarios for Sprayer Purchase Evaluation</t>
  </si>
  <si>
    <t>The scenarios below are provided to further assist you in evaluating your own operation's sweet spot to owning a self-propelled sprayer compared to the average estimated cost of hiring a custom applicator.  All numbers provided are estimates for illustration purposes only.</t>
  </si>
  <si>
    <t>Example 1 - 5,000 acres farmed / 2 crops</t>
  </si>
  <si>
    <t>Est. Annual Cost Analysis for Custom Applicator</t>
  </si>
  <si>
    <t>Crop #1 Type</t>
  </si>
  <si>
    <t>Est. Custom Application Charge per Acre</t>
  </si>
  <si>
    <t>Est. Annual Payment on Sprayer Purchase</t>
  </si>
  <si>
    <r>
      <t>Est. Sprayer Purchase Price</t>
    </r>
    <r>
      <rPr>
        <i/>
        <sz val="9"/>
        <color theme="1"/>
        <rFont val="Calibri"/>
        <family val="2"/>
        <scheme val="minor"/>
      </rPr>
      <t xml:space="preserve"> </t>
    </r>
  </si>
  <si>
    <t xml:space="preserve">Est. Down Payment </t>
  </si>
  <si>
    <r>
      <t>Est. Annual Payment</t>
    </r>
    <r>
      <rPr>
        <b/>
        <vertAlign val="superscript"/>
        <sz val="10"/>
        <color rgb="FFC00000"/>
        <rFont val="Calibri"/>
        <family val="2"/>
        <scheme val="minor"/>
      </rPr>
      <t>2</t>
    </r>
  </si>
  <si>
    <t>Example 2 - 2,000 acres farmed / 2 crops</t>
  </si>
  <si>
    <t>Cotton</t>
  </si>
  <si>
    <t>Tobacco</t>
  </si>
  <si>
    <t>Example 3 - 3,000 acres farmed / 3 crops</t>
  </si>
  <si>
    <t>Crop #3 Type</t>
  </si>
  <si>
    <t>Sugar Beets</t>
  </si>
  <si>
    <t>Crop #3 Acres</t>
  </si>
  <si>
    <t>Crop #3 Number of Applications</t>
  </si>
  <si>
    <t>Total Sprayed Acres - Crop #3</t>
  </si>
  <si>
    <r>
      <rPr>
        <i/>
        <vertAlign val="superscript"/>
        <sz val="10"/>
        <color theme="1"/>
        <rFont val="Calibri"/>
        <family val="2"/>
        <scheme val="minor"/>
      </rPr>
      <t>1</t>
    </r>
    <r>
      <rPr>
        <i/>
        <sz val="10"/>
        <color theme="1"/>
        <rFont val="Calibri"/>
        <family val="2"/>
        <scheme val="minor"/>
      </rPr>
      <t xml:space="preserve">The stated Rate is for illustrative purposes only and not based on an advertised rate. Availability of credit and actual rates will vary based on customer credit qualifications. </t>
    </r>
  </si>
  <si>
    <r>
      <rPr>
        <i/>
        <vertAlign val="superscript"/>
        <sz val="10"/>
        <color theme="1"/>
        <rFont val="Calibri"/>
        <family val="2"/>
        <scheme val="minor"/>
      </rPr>
      <t>2</t>
    </r>
    <r>
      <rPr>
        <i/>
        <sz val="10"/>
        <color theme="1"/>
        <rFont val="Calibri"/>
        <family val="2"/>
        <scheme val="minor"/>
      </rPr>
      <t xml:space="preserve"> “©2020 CNH Industrial America LLC (“Case IH”). All rights reserved. Case IH is a trademark registered in the United States and many other countries, owned by or licensed to CNH Industrial N.V., its subsidiaries or affiliates.  For example purposes only.  This Sprayer Ownership Cost Calculator ("Software") is the copyrighted work of Case IH, and is made available for use by User (the individual or other legal entity that downloaded this spreadsheet from www.caseih.com/ownasprayer) only on User’s acceptance of these terms and conditions, and any reproduction or redistribution of the Software is expressly prohibited by law, and may result in severe civil and criminal penalties. Violators will be prosecuted to the maximum extent possible. Use of this Case IH Sprayer Ownership Cost Calculator constitutes User’s acceptance of these terms and conditions.  Case IH may modify the content or format of this Calculator and report in its sole discretion and without advance notice.  Case IH disclaims any responsibility for, and Case IH makes no warranties or representations of any kind regarding, errors, accuracy, quality or content of any information, data, or other information that may be used in the Calculator and report inputted by User or any authorized Case IH dealer.  Information included in this report is subject to change without notice to User.  Case IH hereby disclaims any and all warranties, express or implied, regarding the cost data, calculators, or appropriateness of equipment contained herein used in the analysis, including, without limitation, any warranties of merchantability or fitness for a particular purpose.  User assumes all risks associated with its use of this report and its results, whether based on contract, tort, strict liability, or otherwise, even if Case IH and/or any of its employees, affiliates, or agents have been advised of the possibility of damages of any sort.  Case IH shall in no circumstance be liable for any direct, indirect, special, incidental, consequential, or punitive damages, including but not limited to lost profits or lost revenues, arising out of or in any way connected to:  User’s use or misuse of this report or any information or other material obtained from this report; Case IH’s actions or omissions related to procuring, compiling, displaying, or delivering the information in this report, or any errors, omissions, or inaccuracies in the information regardless of how caused; or User's decisions or actions taken or not taken after reviewing the information furnished.  This Calculator is not intended to, and does not, provide a concrete estimate or quote for total cost of ownership, but rather is only meant to provide insight into the approximate costs of a particular type and model of Case IH equipment.  Case IH makes no guarantees or representations that any data presented on this page will correspond to User’s actual real-world situation.  All results are based on the accuracy of information and assumptions provided by User.  This Calculator and report contain intellectual property protected by state and/or federal trademark, trade secret and/or copyright laws.  User agrees not to use, reproduce, distribute copies, or create derivative works of any portion of the Calculator or any report, or take any other action that may violate Case IH’s intellectual property rights.  Case IH reserves the right to improve the design and/or change specifications of its products at any time without notice or obligation to install changes on previously sold units.  Specifications, descriptions and illustrative material used herein are as accurate as known at time of publishing, but are subject to change without notice.  Model availability and equipment builds vary according to the country in which the equipment is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</si>
</sst>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0" x14ac:knownFonts="1">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sz val="11"/>
      <color theme="1"/>
      <name val="Calibri"/>
      <family val="2"/>
      <scheme val="minor"/>
    </font>
    <font>
      <b/>
      <sz val="11"/>
      <name val="Calibri"/>
      <family val="2"/>
      <scheme val="minor"/>
    </font>
    <font>
      <sz val="11"/>
      <color rgb="FFC00000"/>
      <name val="Calibri"/>
      <family val="2"/>
      <scheme val="minor"/>
    </font>
    <font>
      <sz val="11"/>
      <color theme="8" tint="-0.249977111117893"/>
      <name val="Calibri"/>
      <family val="2"/>
      <scheme val="minor"/>
    </font>
    <font>
      <b/>
      <sz val="11"/>
      <color rgb="FFC00000"/>
      <name val="Calibri"/>
      <family val="2"/>
      <scheme val="minor"/>
    </font>
    <font>
      <b/>
      <sz val="11"/>
      <color theme="8" tint="-0.249977111117893"/>
      <name val="Calibri"/>
      <family val="2"/>
      <scheme val="minor"/>
    </font>
    <font>
      <sz val="10"/>
      <color theme="1"/>
      <name val="Calibri"/>
      <family val="2"/>
      <scheme val="minor"/>
    </font>
    <font>
      <i/>
      <sz val="10"/>
      <color theme="1"/>
      <name val="Calibri"/>
      <family val="2"/>
      <scheme val="minor"/>
    </font>
    <font>
      <b/>
      <sz val="24"/>
      <color theme="0"/>
      <name val="Calibri"/>
      <family val="2"/>
      <scheme val="minor"/>
    </font>
    <font>
      <i/>
      <sz val="9"/>
      <color theme="1"/>
      <name val="Calibri"/>
      <family val="2"/>
      <scheme val="minor"/>
    </font>
    <font>
      <sz val="11"/>
      <color rgb="FFCC0099"/>
      <name val="Calibri"/>
      <family val="2"/>
      <scheme val="minor"/>
    </font>
    <font>
      <b/>
      <sz val="11"/>
      <color rgb="FFCC0099"/>
      <name val="Calibri"/>
      <family val="2"/>
      <scheme val="minor"/>
    </font>
    <font>
      <b/>
      <sz val="8"/>
      <color rgb="FF000000"/>
      <name val="Arial"/>
      <family val="2"/>
    </font>
    <font>
      <sz val="8"/>
      <color theme="1"/>
      <name val="Calibri"/>
      <family val="2"/>
      <scheme val="minor"/>
    </font>
    <font>
      <sz val="8"/>
      <color rgb="FF000000"/>
      <name val="Arial"/>
      <family val="2"/>
    </font>
    <font>
      <vertAlign val="superscript"/>
      <sz val="11"/>
      <color theme="1"/>
      <name val="Calibri"/>
      <family val="2"/>
    </font>
    <font>
      <sz val="11"/>
      <color theme="0"/>
      <name val="Calibri"/>
      <family val="2"/>
      <scheme val="minor"/>
    </font>
    <font>
      <u/>
      <sz val="11"/>
      <color theme="10"/>
      <name val="Calibri"/>
      <family val="2"/>
      <scheme val="minor"/>
    </font>
    <font>
      <vertAlign val="superscript"/>
      <sz val="10"/>
      <color theme="1"/>
      <name val="Calibri"/>
      <family val="2"/>
      <scheme val="minor"/>
    </font>
    <font>
      <vertAlign val="superscript"/>
      <sz val="9"/>
      <color theme="1"/>
      <name val="Calibri"/>
      <family val="2"/>
      <scheme val="minor"/>
    </font>
    <font>
      <b/>
      <sz val="14"/>
      <color theme="1"/>
      <name val="Calibri"/>
      <family val="2"/>
      <scheme val="minor"/>
    </font>
    <font>
      <b/>
      <sz val="12"/>
      <name val="Calibri"/>
      <family val="2"/>
      <scheme val="minor"/>
    </font>
    <font>
      <b/>
      <sz val="14"/>
      <name val="Calibri"/>
      <family val="2"/>
      <scheme val="minor"/>
    </font>
    <font>
      <i/>
      <sz val="11"/>
      <color theme="1"/>
      <name val="Calibri"/>
      <family val="2"/>
      <scheme val="minor"/>
    </font>
    <font>
      <b/>
      <i/>
      <u/>
      <sz val="11"/>
      <color theme="1"/>
      <name val="Calibri"/>
      <family val="2"/>
      <scheme val="minor"/>
    </font>
    <font>
      <i/>
      <sz val="11"/>
      <color rgb="FFCC0099"/>
      <name val="Calibri"/>
      <family val="2"/>
      <scheme val="minor"/>
    </font>
    <font>
      <b/>
      <i/>
      <u/>
      <sz val="9"/>
      <color theme="1"/>
      <name val="Calibri"/>
      <family val="2"/>
      <scheme val="minor"/>
    </font>
    <font>
      <b/>
      <vertAlign val="superscript"/>
      <sz val="10"/>
      <color theme="1"/>
      <name val="Calibri"/>
      <family val="2"/>
      <scheme val="minor"/>
    </font>
    <font>
      <i/>
      <vertAlign val="superscript"/>
      <sz val="10"/>
      <color theme="1"/>
      <name val="Calibri"/>
      <family val="2"/>
      <scheme val="minor"/>
    </font>
    <font>
      <u/>
      <sz val="11"/>
      <color theme="10"/>
      <name val="Calibri"/>
      <family val="2"/>
    </font>
    <font>
      <sz val="14"/>
      <color rgb="FFC00000"/>
      <name val="Calibri"/>
      <family val="2"/>
      <scheme val="minor"/>
    </font>
    <font>
      <b/>
      <sz val="16"/>
      <color theme="0"/>
      <name val="Calibri"/>
      <family val="2"/>
      <scheme val="minor"/>
    </font>
    <font>
      <b/>
      <vertAlign val="superscript"/>
      <sz val="10"/>
      <color rgb="FFC00000"/>
      <name val="Calibri"/>
      <family val="2"/>
      <scheme val="minor"/>
    </font>
    <font>
      <sz val="12"/>
      <color rgb="FFC00000"/>
      <name val="Calibri"/>
      <family val="2"/>
      <scheme val="minor"/>
    </font>
    <font>
      <i/>
      <u/>
      <sz val="10"/>
      <color theme="1"/>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theme="2"/>
        <bgColor indexed="64"/>
      </patternFill>
    </fill>
    <fill>
      <patternFill patternType="solid">
        <fgColor theme="2" tint="-0.499984740745262"/>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22" fillId="0" borderId="0" applyNumberFormat="0" applyFill="0" applyBorder="0" applyAlignment="0" applyProtection="0"/>
  </cellStyleXfs>
  <cellXfs count="113">
    <xf numFmtId="0" fontId="0" fillId="0" borderId="0" xfId="0"/>
    <xf numFmtId="0" fontId="1" fillId="0" borderId="0" xfId="0" applyFont="1"/>
    <xf numFmtId="0" fontId="0" fillId="2" borderId="1" xfId="0" applyFill="1" applyBorder="1"/>
    <xf numFmtId="0" fontId="4" fillId="0" borderId="0" xfId="0" applyFont="1"/>
    <xf numFmtId="0" fontId="0" fillId="0" borderId="2" xfId="0" applyBorder="1"/>
    <xf numFmtId="0" fontId="0" fillId="0" borderId="0" xfId="0" applyAlignment="1">
      <alignment horizontal="center" vertical="center"/>
    </xf>
    <xf numFmtId="0" fontId="18" fillId="0" borderId="0" xfId="0" applyFont="1"/>
    <xf numFmtId="0" fontId="19" fillId="0" borderId="0" xfId="0" applyFont="1" applyAlignment="1">
      <alignment vertical="center"/>
    </xf>
    <xf numFmtId="0" fontId="0" fillId="6" borderId="0" xfId="0" applyFill="1" applyBorder="1"/>
    <xf numFmtId="0" fontId="4" fillId="6" borderId="0" xfId="0" applyFont="1" applyFill="1" applyBorder="1"/>
    <xf numFmtId="0" fontId="0" fillId="6" borderId="7" xfId="0" applyFill="1" applyBorder="1"/>
    <xf numFmtId="0" fontId="7" fillId="6" borderId="6" xfId="0" applyFont="1" applyFill="1" applyBorder="1"/>
    <xf numFmtId="0" fontId="1" fillId="6" borderId="0" xfId="0" applyFont="1" applyFill="1" applyBorder="1"/>
    <xf numFmtId="0" fontId="9" fillId="6" borderId="6" xfId="0" applyFont="1" applyFill="1" applyBorder="1"/>
    <xf numFmtId="0" fontId="8" fillId="6" borderId="6" xfId="0" applyFont="1" applyFill="1" applyBorder="1"/>
    <xf numFmtId="0" fontId="10" fillId="6" borderId="6" xfId="0" applyFont="1" applyFill="1" applyBorder="1"/>
    <xf numFmtId="0" fontId="0" fillId="6" borderId="6" xfId="0" applyFill="1" applyBorder="1"/>
    <xf numFmtId="0" fontId="1" fillId="6" borderId="6" xfId="0" applyFont="1" applyFill="1" applyBorder="1"/>
    <xf numFmtId="0" fontId="0" fillId="0" borderId="7" xfId="0" applyBorder="1"/>
    <xf numFmtId="0" fontId="17" fillId="0" borderId="6" xfId="0" applyFont="1" applyBorder="1" applyAlignment="1">
      <alignment vertical="center"/>
    </xf>
    <xf numFmtId="0" fontId="18" fillId="0" borderId="0" xfId="0" applyFont="1" applyBorder="1"/>
    <xf numFmtId="0" fontId="0" fillId="0" borderId="0" xfId="0" applyBorder="1"/>
    <xf numFmtId="0" fontId="0" fillId="6" borderId="0" xfId="0" applyFill="1"/>
    <xf numFmtId="0" fontId="0" fillId="6" borderId="1" xfId="0" applyFill="1" applyBorder="1" applyAlignment="1">
      <alignment horizontal="center"/>
    </xf>
    <xf numFmtId="10" fontId="0" fillId="6" borderId="1" xfId="3" applyNumberFormat="1" applyFont="1" applyFill="1" applyBorder="1" applyAlignment="1">
      <alignment horizontal="center"/>
    </xf>
    <xf numFmtId="44" fontId="0" fillId="4" borderId="1" xfId="2" applyFont="1" applyFill="1" applyBorder="1" applyAlignment="1">
      <alignment horizontal="left"/>
    </xf>
    <xf numFmtId="44" fontId="1" fillId="4" borderId="1" xfId="2" applyFont="1" applyFill="1" applyBorder="1" applyAlignment="1">
      <alignment horizontal="left"/>
    </xf>
    <xf numFmtId="0" fontId="25" fillId="6" borderId="6" xfId="0" applyFont="1" applyFill="1" applyBorder="1"/>
    <xf numFmtId="0" fontId="25" fillId="6" borderId="0" xfId="0" applyFont="1" applyFill="1" applyBorder="1"/>
    <xf numFmtId="0" fontId="9" fillId="7" borderId="6" xfId="0" applyFont="1" applyFill="1" applyBorder="1"/>
    <xf numFmtId="164" fontId="1" fillId="7" borderId="0" xfId="1" applyNumberFormat="1" applyFont="1" applyFill="1" applyBorder="1" applyAlignment="1">
      <alignment horizontal="right"/>
    </xf>
    <xf numFmtId="0" fontId="1" fillId="7" borderId="6" xfId="0" applyFont="1" applyFill="1" applyBorder="1"/>
    <xf numFmtId="0" fontId="0" fillId="7" borderId="0" xfId="0" applyFill="1" applyBorder="1"/>
    <xf numFmtId="0" fontId="0" fillId="7" borderId="7" xfId="0" applyFill="1" applyBorder="1"/>
    <xf numFmtId="0" fontId="27" fillId="6" borderId="6" xfId="0" applyFont="1" applyFill="1" applyBorder="1"/>
    <xf numFmtId="164" fontId="1" fillId="4" borderId="1" xfId="1" applyNumberFormat="1" applyFont="1" applyFill="1" applyBorder="1" applyAlignment="1">
      <alignment horizontal="right"/>
    </xf>
    <xf numFmtId="164" fontId="6" fillId="4" borderId="1" xfId="1" applyNumberFormat="1" applyFont="1" applyFill="1" applyBorder="1"/>
    <xf numFmtId="44" fontId="1" fillId="4" borderId="1" xfId="0" applyNumberFormat="1" applyFont="1" applyFill="1" applyBorder="1"/>
    <xf numFmtId="164" fontId="26" fillId="4" borderId="1" xfId="1" applyNumberFormat="1" applyFont="1" applyFill="1" applyBorder="1"/>
    <xf numFmtId="0" fontId="22" fillId="6" borderId="6" xfId="4" applyFill="1" applyBorder="1"/>
    <xf numFmtId="0" fontId="0" fillId="9" borderId="1" xfId="0" applyFill="1" applyBorder="1"/>
    <xf numFmtId="0" fontId="0" fillId="10" borderId="1" xfId="0" applyFill="1" applyBorder="1"/>
    <xf numFmtId="164" fontId="0" fillId="0" borderId="0" xfId="1" applyNumberFormat="1" applyFont="1" applyAlignment="1">
      <alignment horizontal="center"/>
    </xf>
    <xf numFmtId="164" fontId="0" fillId="2" borderId="1" xfId="1" applyNumberFormat="1" applyFont="1" applyFill="1" applyBorder="1" applyAlignment="1">
      <alignment horizontal="center"/>
    </xf>
    <xf numFmtId="164" fontId="0" fillId="9" borderId="1" xfId="1" applyNumberFormat="1" applyFont="1" applyFill="1" applyBorder="1" applyAlignment="1">
      <alignment horizontal="center"/>
    </xf>
    <xf numFmtId="164" fontId="0" fillId="10" borderId="1" xfId="1" applyNumberFormat="1" applyFont="1" applyFill="1" applyBorder="1" applyAlignment="1">
      <alignment horizontal="center"/>
    </xf>
    <xf numFmtId="0" fontId="35" fillId="0" borderId="0" xfId="0" applyFont="1" applyAlignment="1">
      <alignment horizontal="left" vertical="top" wrapText="1"/>
    </xf>
    <xf numFmtId="44" fontId="0" fillId="0" borderId="1" xfId="0" applyNumberFormat="1" applyBorder="1"/>
    <xf numFmtId="44" fontId="1" fillId="0" borderId="1" xfId="0" applyNumberFormat="1" applyFont="1" applyBorder="1"/>
    <xf numFmtId="164" fontId="0" fillId="0" borderId="1" xfId="1" applyNumberFormat="1" applyFont="1" applyBorder="1"/>
    <xf numFmtId="0" fontId="36" fillId="5" borderId="0" xfId="0" applyFont="1" applyFill="1"/>
    <xf numFmtId="164" fontId="21" fillId="5" borderId="0" xfId="1" applyNumberFormat="1" applyFont="1" applyFill="1" applyAlignment="1">
      <alignment horizontal="center"/>
    </xf>
    <xf numFmtId="0" fontId="21" fillId="5" borderId="0" xfId="0" applyFont="1" applyFill="1"/>
    <xf numFmtId="0" fontId="4" fillId="0" borderId="13" xfId="0" applyFont="1" applyBorder="1"/>
    <xf numFmtId="164" fontId="0" fillId="0" borderId="14" xfId="1" applyNumberFormat="1" applyFont="1" applyBorder="1" applyAlignment="1">
      <alignment horizontal="center"/>
    </xf>
    <xf numFmtId="0" fontId="0" fillId="0" borderId="14" xfId="0" applyBorder="1"/>
    <xf numFmtId="0" fontId="4" fillId="0" borderId="14" xfId="0" applyFont="1" applyBorder="1"/>
    <xf numFmtId="0" fontId="0" fillId="0" borderId="15" xfId="0" applyBorder="1"/>
    <xf numFmtId="0" fontId="0" fillId="0" borderId="16" xfId="0" applyBorder="1"/>
    <xf numFmtId="0" fontId="0" fillId="6" borderId="16" xfId="0" applyFill="1" applyBorder="1"/>
    <xf numFmtId="0" fontId="0" fillId="0" borderId="17" xfId="0" applyBorder="1"/>
    <xf numFmtId="164" fontId="0" fillId="0" borderId="0" xfId="1" applyNumberFormat="1" applyFont="1" applyBorder="1" applyAlignment="1">
      <alignment horizontal="center"/>
    </xf>
    <xf numFmtId="0" fontId="0" fillId="0" borderId="18" xfId="0" applyBorder="1"/>
    <xf numFmtId="164" fontId="0" fillId="0" borderId="2" xfId="1" applyNumberFormat="1" applyFont="1" applyBorder="1" applyAlignment="1">
      <alignment horizontal="center"/>
    </xf>
    <xf numFmtId="0" fontId="1" fillId="0" borderId="0" xfId="0" applyFont="1" applyFill="1" applyBorder="1"/>
    <xf numFmtId="44" fontId="1" fillId="0" borderId="0" xfId="2" applyFont="1" applyFill="1" applyBorder="1" applyAlignment="1">
      <alignment horizontal="left"/>
    </xf>
    <xf numFmtId="0" fontId="9" fillId="6" borderId="2" xfId="0" applyFont="1" applyFill="1" applyBorder="1"/>
    <xf numFmtId="0" fontId="9" fillId="0" borderId="0" xfId="0" applyFont="1" applyBorder="1"/>
    <xf numFmtId="44" fontId="9" fillId="0" borderId="1" xfId="0" applyNumberFormat="1" applyFont="1" applyBorder="1"/>
    <xf numFmtId="0" fontId="9" fillId="0" borderId="17" xfId="0" applyFont="1" applyBorder="1"/>
    <xf numFmtId="164" fontId="9" fillId="0" borderId="0" xfId="1" applyNumberFormat="1" applyFont="1" applyBorder="1" applyAlignment="1">
      <alignment horizontal="center"/>
    </xf>
    <xf numFmtId="0" fontId="9" fillId="0" borderId="0" xfId="0" applyFont="1"/>
    <xf numFmtId="164" fontId="9" fillId="0" borderId="0" xfId="1" applyNumberFormat="1" applyFont="1" applyAlignment="1">
      <alignment horizontal="center"/>
    </xf>
    <xf numFmtId="44" fontId="0" fillId="6" borderId="1" xfId="2" applyFont="1" applyFill="1" applyBorder="1" applyAlignment="1">
      <alignment horizontal="left"/>
    </xf>
    <xf numFmtId="44" fontId="9" fillId="6" borderId="1" xfId="2" applyFont="1" applyFill="1" applyBorder="1" applyAlignment="1">
      <alignment horizontal="left"/>
    </xf>
    <xf numFmtId="0" fontId="12" fillId="0" borderId="0" xfId="0" applyFont="1" applyBorder="1" applyAlignment="1">
      <alignment vertical="top" wrapText="1"/>
    </xf>
    <xf numFmtId="0" fontId="17" fillId="0" borderId="0" xfId="0" applyFont="1" applyBorder="1" applyAlignment="1">
      <alignment vertical="center"/>
    </xf>
    <xf numFmtId="164" fontId="0" fillId="0" borderId="0" xfId="1" applyNumberFormat="1" applyFont="1" applyFill="1" applyAlignment="1">
      <alignment horizontal="center"/>
    </xf>
    <xf numFmtId="0" fontId="0" fillId="0" borderId="0" xfId="0" applyFill="1"/>
    <xf numFmtId="0" fontId="15" fillId="0" borderId="0" xfId="0" applyFont="1" applyFill="1" applyBorder="1" applyAlignment="1">
      <alignment horizontal="center" vertical="center" wrapText="1"/>
    </xf>
    <xf numFmtId="0" fontId="28" fillId="0" borderId="0" xfId="0" applyFont="1" applyFill="1" applyBorder="1" applyAlignment="1">
      <alignment vertical="top" wrapText="1"/>
    </xf>
    <xf numFmtId="0" fontId="0" fillId="3" borderId="1" xfId="0" applyFill="1" applyBorder="1" applyAlignment="1" applyProtection="1">
      <alignment horizontal="right"/>
      <protection locked="0"/>
    </xf>
    <xf numFmtId="164" fontId="0" fillId="3" borderId="1" xfId="1" applyNumberFormat="1" applyFont="1" applyFill="1" applyBorder="1" applyAlignment="1" applyProtection="1">
      <alignment horizontal="right"/>
      <protection locked="0"/>
    </xf>
    <xf numFmtId="44" fontId="0" fillId="3" borderId="1" xfId="0" applyNumberFormat="1" applyFill="1" applyBorder="1" applyProtection="1">
      <protection locked="0"/>
    </xf>
    <xf numFmtId="44" fontId="0" fillId="3" borderId="1" xfId="2" applyFont="1" applyFill="1" applyBorder="1" applyAlignment="1" applyProtection="1">
      <alignment horizontal="left"/>
      <protection locked="0"/>
    </xf>
    <xf numFmtId="0" fontId="22" fillId="6" borderId="6" xfId="4" applyFill="1" applyBorder="1" applyProtection="1">
      <protection locked="0"/>
    </xf>
    <xf numFmtId="0" fontId="28" fillId="8" borderId="11" xfId="0" applyFont="1" applyFill="1" applyBorder="1" applyAlignment="1">
      <alignment horizontal="left" vertical="top" wrapText="1"/>
    </xf>
    <xf numFmtId="0" fontId="30" fillId="8" borderId="2" xfId="0" applyFont="1" applyFill="1" applyBorder="1" applyAlignment="1">
      <alignment horizontal="left" vertical="top" wrapText="1"/>
    </xf>
    <xf numFmtId="0" fontId="30" fillId="8" borderId="12" xfId="0" applyFont="1" applyFill="1" applyBorder="1" applyAlignment="1">
      <alignment horizontal="left" vertical="top" wrapText="1"/>
    </xf>
    <xf numFmtId="0" fontId="0" fillId="6" borderId="0" xfId="0" applyFill="1" applyBorder="1" applyAlignment="1">
      <alignment horizontal="left" vertical="top" wrapText="1"/>
    </xf>
    <xf numFmtId="0" fontId="16" fillId="7" borderId="6" xfId="0" applyFont="1" applyFill="1" applyBorder="1" applyAlignment="1">
      <alignment horizontal="center"/>
    </xf>
    <xf numFmtId="0" fontId="16" fillId="7" borderId="0" xfId="0" applyFont="1" applyFill="1" applyBorder="1" applyAlignment="1">
      <alignment horizontal="center"/>
    </xf>
    <xf numFmtId="0" fontId="16" fillId="7" borderId="7" xfId="0" applyFont="1" applyFill="1" applyBorder="1" applyAlignment="1">
      <alignment horizontal="center"/>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3" fillId="0" borderId="3" xfId="0" applyFont="1" applyBorder="1" applyAlignment="1">
      <alignment horizontal="center"/>
    </xf>
    <xf numFmtId="0" fontId="3" fillId="0" borderId="4" xfId="0" applyFont="1" applyBorder="1" applyAlignment="1">
      <alignment horizontal="center"/>
    </xf>
    <xf numFmtId="0" fontId="13" fillId="5" borderId="4"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12" fillId="0" borderId="6" xfId="0" applyFont="1" applyBorder="1" applyAlignment="1">
      <alignment horizontal="left" vertical="top" wrapText="1"/>
    </xf>
    <xf numFmtId="0" fontId="12" fillId="0" borderId="0" xfId="0" applyFont="1" applyBorder="1" applyAlignment="1">
      <alignment horizontal="left" vertical="top" wrapText="1"/>
    </xf>
    <xf numFmtId="0" fontId="12" fillId="0" borderId="7" xfId="0" applyFont="1" applyBorder="1" applyAlignment="1">
      <alignment horizontal="left" vertical="top" wrapText="1"/>
    </xf>
    <xf numFmtId="0" fontId="12" fillId="0" borderId="6"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7" xfId="0" applyFont="1" applyFill="1" applyBorder="1" applyAlignment="1">
      <alignment horizontal="left" vertical="top" wrapText="1"/>
    </xf>
    <xf numFmtId="0" fontId="16" fillId="0" borderId="6" xfId="0" applyFont="1" applyBorder="1" applyAlignment="1">
      <alignment horizontal="left"/>
    </xf>
    <xf numFmtId="0" fontId="16" fillId="0" borderId="0" xfId="0" applyFont="1" applyBorder="1" applyAlignment="1">
      <alignment horizontal="left"/>
    </xf>
    <xf numFmtId="0" fontId="2" fillId="0" borderId="0" xfId="0" applyFont="1" applyAlignment="1">
      <alignment horizontal="center" vertical="center"/>
    </xf>
    <xf numFmtId="0" fontId="19" fillId="0" borderId="0" xfId="0" applyFont="1" applyBorder="1" applyAlignment="1">
      <alignment horizontal="left" vertical="top" wrapText="1"/>
    </xf>
    <xf numFmtId="0" fontId="38" fillId="0" borderId="0" xfId="0" applyFont="1" applyAlignment="1">
      <alignment horizontal="left" vertical="top" wrapText="1"/>
    </xf>
    <xf numFmtId="0" fontId="12" fillId="0" borderId="0" xfId="0" applyFont="1" applyFill="1" applyBorder="1" applyAlignment="1">
      <alignment horizontal="left" vertical="top"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1</xdr:col>
      <xdr:colOff>361950</xdr:colOff>
      <xdr:row>0</xdr:row>
      <xdr:rowOff>768077</xdr:rowOff>
    </xdr:to>
    <xdr:pic>
      <xdr:nvPicPr>
        <xdr:cNvPr id="3" name="Picture 2">
          <a:extLst>
            <a:ext uri="{FF2B5EF4-FFF2-40B4-BE49-F238E27FC236}">
              <a16:creationId xmlns:a16="http://schemas.microsoft.com/office/drawing/2014/main" id="{D4C9143D-8973-492B-93A4-54BD974479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133350"/>
          <a:ext cx="2219325" cy="6347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431801</xdr:colOff>
      <xdr:row>0</xdr:row>
      <xdr:rowOff>136525</xdr:rowOff>
    </xdr:from>
    <xdr:to>
      <xdr:col>0</xdr:col>
      <xdr:colOff>1555751</xdr:colOff>
      <xdr:row>0</xdr:row>
      <xdr:rowOff>457974</xdr:rowOff>
    </xdr:to>
    <xdr:pic>
      <xdr:nvPicPr>
        <xdr:cNvPr id="2" name="Picture 1">
          <a:extLst>
            <a:ext uri="{FF2B5EF4-FFF2-40B4-BE49-F238E27FC236}">
              <a16:creationId xmlns:a16="http://schemas.microsoft.com/office/drawing/2014/main" id="{416CEF6D-6A33-41FE-8BF6-A614F77E9B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801" y="136525"/>
          <a:ext cx="1123950" cy="3214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162.243.215.235/tax/CNH_Industrial/" TargetMode="External"/><Relationship Id="rId2" Type="http://schemas.openxmlformats.org/officeDocument/2006/relationships/hyperlink" Target="https://www.caseih.com/northamerica/en-us/products/application-equipment/patriot-series-sprayers" TargetMode="External"/><Relationship Id="rId1" Type="http://schemas.openxmlformats.org/officeDocument/2006/relationships/hyperlink" Target="https://www.caseih.com/northamerica/en-us/Pages/Build-and-Price-Iframe.aspx?series=SOIL%20PREPARA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caseih.com/northamerica/en-us/pages/campaigns/own-a-sprayer-dealer.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1F320-D6CD-4164-8F40-50BCC46C4D7A}">
  <dimension ref="A1:J28"/>
  <sheetViews>
    <sheetView tabSelected="1" topLeftCell="A16" zoomScale="80" zoomScaleNormal="80" workbookViewId="0">
      <selection activeCell="A20" sqref="A20"/>
    </sheetView>
  </sheetViews>
  <sheetFormatPr defaultRowHeight="14.4" x14ac:dyDescent="0.3"/>
  <cols>
    <col min="1" max="1" width="31" customWidth="1"/>
    <col min="2" max="2" width="10.88671875" bestFit="1" customWidth="1"/>
    <col min="3" max="3" width="3.5546875" customWidth="1"/>
    <col min="4" max="4" width="38.109375" customWidth="1"/>
    <col min="5" max="5" width="14.6640625" customWidth="1"/>
    <col min="6" max="6" width="4" customWidth="1"/>
    <col min="7" max="7" width="10.6640625" customWidth="1"/>
    <col min="8" max="8" width="3.33203125" customWidth="1"/>
  </cols>
  <sheetData>
    <row r="1" spans="1:10" ht="71.25" customHeight="1" x14ac:dyDescent="0.4">
      <c r="A1" s="96"/>
      <c r="B1" s="97"/>
      <c r="C1" s="98" t="s">
        <v>0</v>
      </c>
      <c r="D1" s="99"/>
      <c r="E1" s="99"/>
      <c r="F1" s="100"/>
      <c r="H1" s="79"/>
      <c r="I1" s="79"/>
      <c r="J1" s="79"/>
    </row>
    <row r="2" spans="1:10" ht="83.25" customHeight="1" x14ac:dyDescent="0.3">
      <c r="A2" s="86" t="s">
        <v>1</v>
      </c>
      <c r="B2" s="87"/>
      <c r="C2" s="87"/>
      <c r="D2" s="87"/>
      <c r="E2" s="87"/>
      <c r="F2" s="88"/>
      <c r="G2" s="5"/>
      <c r="H2" s="5"/>
    </row>
    <row r="3" spans="1:10" ht="18.149999999999999" x14ac:dyDescent="0.35">
      <c r="A3" s="27" t="s">
        <v>2</v>
      </c>
      <c r="B3" s="8"/>
      <c r="C3" s="8"/>
      <c r="D3" s="28" t="s">
        <v>3</v>
      </c>
      <c r="E3" s="8"/>
      <c r="F3" s="10"/>
    </row>
    <row r="4" spans="1:10" ht="15" x14ac:dyDescent="0.3">
      <c r="A4" s="11" t="s">
        <v>4</v>
      </c>
      <c r="B4" s="81" t="s">
        <v>5</v>
      </c>
      <c r="C4" s="8"/>
      <c r="D4" s="8" t="s">
        <v>6</v>
      </c>
      <c r="E4" s="83">
        <v>6.5</v>
      </c>
      <c r="F4" s="10"/>
    </row>
    <row r="5" spans="1:10" ht="15" x14ac:dyDescent="0.3">
      <c r="A5" s="11" t="s">
        <v>7</v>
      </c>
      <c r="B5" s="82">
        <v>3000</v>
      </c>
      <c r="C5" s="8"/>
      <c r="D5" s="8" t="s">
        <v>8</v>
      </c>
      <c r="E5" s="36">
        <f>B14</f>
        <v>12000</v>
      </c>
      <c r="F5" s="10"/>
    </row>
    <row r="6" spans="1:10" ht="15" x14ac:dyDescent="0.3">
      <c r="A6" s="11" t="s">
        <v>9</v>
      </c>
      <c r="B6" s="82">
        <v>2</v>
      </c>
      <c r="C6" s="8"/>
      <c r="D6" s="12" t="s">
        <v>10</v>
      </c>
      <c r="E6" s="37">
        <f>E4*E5</f>
        <v>78000</v>
      </c>
      <c r="F6" s="10"/>
    </row>
    <row r="7" spans="1:10" ht="15" x14ac:dyDescent="0.3">
      <c r="A7" s="13" t="s">
        <v>11</v>
      </c>
      <c r="B7" s="35">
        <f>B5*B6</f>
        <v>6000</v>
      </c>
      <c r="C7" s="8"/>
      <c r="D7" s="8"/>
      <c r="E7" s="8"/>
      <c r="F7" s="10"/>
    </row>
    <row r="8" spans="1:10" ht="4.5" customHeight="1" x14ac:dyDescent="0.3">
      <c r="A8" s="29"/>
      <c r="B8" s="30"/>
      <c r="C8" s="8"/>
      <c r="D8" s="8"/>
      <c r="E8" s="8"/>
      <c r="F8" s="10"/>
    </row>
    <row r="9" spans="1:10" ht="18.149999999999999" x14ac:dyDescent="0.35">
      <c r="A9" s="14" t="s">
        <v>12</v>
      </c>
      <c r="B9" s="82" t="s">
        <v>13</v>
      </c>
      <c r="C9" s="8"/>
      <c r="D9" s="28" t="s">
        <v>14</v>
      </c>
      <c r="E9" s="8"/>
      <c r="F9" s="10"/>
    </row>
    <row r="10" spans="1:10" ht="15" x14ac:dyDescent="0.3">
      <c r="A10" s="14" t="s">
        <v>15</v>
      </c>
      <c r="B10" s="82">
        <v>2000</v>
      </c>
      <c r="C10" s="8"/>
      <c r="D10" s="8" t="s">
        <v>16</v>
      </c>
      <c r="E10" s="23">
        <v>60</v>
      </c>
      <c r="F10" s="10"/>
    </row>
    <row r="11" spans="1:10" ht="15" x14ac:dyDescent="0.3">
      <c r="A11" s="14" t="s">
        <v>17</v>
      </c>
      <c r="B11" s="82">
        <v>3</v>
      </c>
      <c r="C11" s="8"/>
      <c r="D11" s="22" t="s">
        <v>18</v>
      </c>
      <c r="E11" s="24">
        <v>1.55E-2</v>
      </c>
      <c r="F11" s="10"/>
      <c r="G11" s="78"/>
    </row>
    <row r="12" spans="1:10" ht="15" x14ac:dyDescent="0.3">
      <c r="A12" s="15" t="s">
        <v>19</v>
      </c>
      <c r="B12" s="35">
        <f>B10*B11</f>
        <v>6000</v>
      </c>
      <c r="C12" s="8"/>
      <c r="D12" s="8" t="s">
        <v>20</v>
      </c>
      <c r="E12" s="84">
        <v>350000</v>
      </c>
      <c r="F12" s="10"/>
    </row>
    <row r="13" spans="1:10" ht="15" x14ac:dyDescent="0.3">
      <c r="A13" s="22"/>
      <c r="B13" s="22"/>
      <c r="C13" s="8"/>
      <c r="D13" s="8" t="s">
        <v>21</v>
      </c>
      <c r="E13" s="84">
        <v>52500</v>
      </c>
      <c r="F13" s="10"/>
    </row>
    <row r="14" spans="1:10" ht="18.149999999999999" x14ac:dyDescent="0.35">
      <c r="A14" s="34" t="s">
        <v>22</v>
      </c>
      <c r="B14" s="38">
        <f>B7+B12</f>
        <v>12000</v>
      </c>
      <c r="C14" s="8"/>
      <c r="D14" s="8" t="s">
        <v>23</v>
      </c>
      <c r="E14" s="25">
        <f>E12-E13</f>
        <v>297500</v>
      </c>
      <c r="F14" s="10"/>
    </row>
    <row r="15" spans="1:10" ht="15.6" x14ac:dyDescent="0.3">
      <c r="A15" s="16"/>
      <c r="B15" s="8"/>
      <c r="C15" s="8"/>
      <c r="D15" s="12" t="s">
        <v>24</v>
      </c>
      <c r="E15" s="26">
        <f>PMT(E11,E10/12,-E14)</f>
        <v>62295.117534659636</v>
      </c>
      <c r="F15" s="10"/>
      <c r="I15" s="78"/>
    </row>
    <row r="16" spans="1:10" ht="15" x14ac:dyDescent="0.3">
      <c r="A16" s="17" t="s">
        <v>25</v>
      </c>
      <c r="B16" s="8"/>
      <c r="C16" s="8"/>
      <c r="D16" s="22"/>
      <c r="E16" s="8"/>
      <c r="F16" s="10"/>
      <c r="I16" s="78"/>
    </row>
    <row r="17" spans="1:9" ht="15" x14ac:dyDescent="0.3">
      <c r="A17" s="39" t="s">
        <v>26</v>
      </c>
      <c r="B17" s="8"/>
      <c r="C17" s="8"/>
      <c r="D17" s="22"/>
      <c r="E17" s="22"/>
      <c r="F17" s="10"/>
      <c r="I17" s="78"/>
    </row>
    <row r="18" spans="1:9" ht="15" customHeight="1" x14ac:dyDescent="0.3">
      <c r="A18" s="39" t="s">
        <v>27</v>
      </c>
      <c r="B18" s="8"/>
      <c r="C18" s="8"/>
      <c r="D18" s="89" t="s">
        <v>28</v>
      </c>
      <c r="E18" s="8"/>
      <c r="F18" s="10"/>
      <c r="I18" s="78"/>
    </row>
    <row r="19" spans="1:9" x14ac:dyDescent="0.3">
      <c r="A19" s="39" t="s">
        <v>29</v>
      </c>
      <c r="B19" s="8"/>
      <c r="C19" s="8"/>
      <c r="D19" s="89"/>
      <c r="E19" s="8"/>
      <c r="F19" s="10"/>
      <c r="I19" s="78"/>
    </row>
    <row r="20" spans="1:9" ht="15" customHeight="1" x14ac:dyDescent="0.3">
      <c r="A20" s="85" t="s">
        <v>30</v>
      </c>
      <c r="B20" s="8"/>
      <c r="C20" s="8"/>
      <c r="D20" s="8"/>
      <c r="E20" s="8"/>
      <c r="F20" s="10"/>
      <c r="I20" s="78"/>
    </row>
    <row r="21" spans="1:9" ht="4.5" customHeight="1" x14ac:dyDescent="0.3">
      <c r="A21" s="31"/>
      <c r="B21" s="32"/>
      <c r="C21" s="32"/>
      <c r="D21" s="32"/>
      <c r="E21" s="32"/>
      <c r="F21" s="33"/>
      <c r="I21" s="78"/>
    </row>
    <row r="22" spans="1:9" ht="36" customHeight="1" x14ac:dyDescent="0.3">
      <c r="A22" s="104" t="s">
        <v>31</v>
      </c>
      <c r="B22" s="105"/>
      <c r="C22" s="105"/>
      <c r="D22" s="105"/>
      <c r="E22" s="105"/>
      <c r="F22" s="106"/>
    </row>
    <row r="23" spans="1:9" ht="6" customHeight="1" x14ac:dyDescent="0.3">
      <c r="A23" s="107"/>
      <c r="B23" s="108"/>
      <c r="C23" s="108"/>
      <c r="D23" s="108"/>
      <c r="E23" s="108"/>
      <c r="F23" s="18"/>
    </row>
    <row r="24" spans="1:9" ht="381.75" customHeight="1" x14ac:dyDescent="0.3">
      <c r="A24" s="101" t="s">
        <v>32</v>
      </c>
      <c r="B24" s="102"/>
      <c r="C24" s="102"/>
      <c r="D24" s="102"/>
      <c r="E24" s="102"/>
      <c r="F24" s="103"/>
    </row>
    <row r="25" spans="1:9" ht="4.5" customHeight="1" x14ac:dyDescent="0.3">
      <c r="A25" s="90"/>
      <c r="B25" s="91"/>
      <c r="C25" s="91"/>
      <c r="D25" s="91"/>
      <c r="E25" s="91"/>
      <c r="F25" s="92"/>
    </row>
    <row r="26" spans="1:9" x14ac:dyDescent="0.3">
      <c r="A26" s="19" t="s">
        <v>33</v>
      </c>
      <c r="B26" s="20"/>
      <c r="C26" s="21"/>
      <c r="D26" s="21"/>
      <c r="E26" s="21"/>
      <c r="F26" s="18"/>
    </row>
    <row r="27" spans="1:9" ht="24.75" customHeight="1" thickBot="1" x14ac:dyDescent="0.35">
      <c r="A27" s="93" t="s">
        <v>34</v>
      </c>
      <c r="B27" s="94"/>
      <c r="C27" s="94"/>
      <c r="D27" s="94"/>
      <c r="E27" s="94"/>
      <c r="F27" s="95"/>
    </row>
    <row r="28" spans="1:9" x14ac:dyDescent="0.3">
      <c r="A28" s="7"/>
      <c r="B28" s="6"/>
    </row>
  </sheetData>
  <sheetProtection sheet="1" objects="1" scenarios="1"/>
  <mergeCells count="9">
    <mergeCell ref="A2:F2"/>
    <mergeCell ref="D18:D19"/>
    <mergeCell ref="A25:F25"/>
    <mergeCell ref="A27:F27"/>
    <mergeCell ref="A1:B1"/>
    <mergeCell ref="C1:F1"/>
    <mergeCell ref="A24:F24"/>
    <mergeCell ref="A22:F22"/>
    <mergeCell ref="A23:E23"/>
  </mergeCells>
  <hyperlinks>
    <hyperlink ref="A17" r:id="rId1" xr:uid="{1EEBF2CD-F2E1-43AD-AF53-10BE601E8497}"/>
    <hyperlink ref="A18" r:id="rId2" display="Case IH Patriot Page" xr:uid="{45B482D3-25A3-4E66-AC95-4024E457DE2F}"/>
    <hyperlink ref="A19" r:id="rId3" xr:uid="{692F9633-D1D9-4DE8-A3E9-8458B0198768}"/>
    <hyperlink ref="A20" r:id="rId4" xr:uid="{D8D2EDA0-856E-4137-AA26-5AC452D0A314}"/>
  </hyperlinks>
  <pageMargins left="0.25" right="0.25" top="0.75" bottom="0.75" header="0.3" footer="0.3"/>
  <pageSetup scale="99" orientation="portrait" r:id="rId5"/>
  <colBreaks count="1" manualBreakCount="1">
    <brk id="6" max="1048575" man="1"/>
  </colBreak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067CA-0329-4CBE-849A-89D67028489E}">
  <dimension ref="A1:G58"/>
  <sheetViews>
    <sheetView view="pageBreakPreview" topLeftCell="A19" zoomScale="90" zoomScaleNormal="100" zoomScaleSheetLayoutView="90" workbookViewId="0">
      <selection activeCell="J31" sqref="J31"/>
    </sheetView>
  </sheetViews>
  <sheetFormatPr defaultRowHeight="14.4" x14ac:dyDescent="0.3"/>
  <cols>
    <col min="1" max="1" width="31" customWidth="1"/>
    <col min="2" max="2" width="13" style="42" customWidth="1"/>
    <col min="3" max="3" width="3.88671875" customWidth="1"/>
    <col min="4" max="4" width="42.109375" customWidth="1"/>
    <col min="5" max="5" width="19.33203125" customWidth="1"/>
    <col min="7" max="7" width="10.6640625" customWidth="1"/>
  </cols>
  <sheetData>
    <row r="1" spans="1:7" ht="45.75" customHeight="1" x14ac:dyDescent="0.3">
      <c r="B1" s="109" t="s">
        <v>35</v>
      </c>
      <c r="C1" s="109"/>
      <c r="D1" s="109"/>
      <c r="E1" s="109"/>
    </row>
    <row r="2" spans="1:7" ht="15" customHeight="1" x14ac:dyDescent="0.3">
      <c r="A2" s="111" t="s">
        <v>36</v>
      </c>
      <c r="B2" s="111"/>
      <c r="C2" s="111"/>
      <c r="D2" s="111"/>
      <c r="E2" s="111"/>
      <c r="F2" s="46"/>
      <c r="G2" s="46"/>
    </row>
    <row r="3" spans="1:7" ht="15" customHeight="1" x14ac:dyDescent="0.3">
      <c r="A3" s="111"/>
      <c r="B3" s="111"/>
      <c r="C3" s="111"/>
      <c r="D3" s="111"/>
      <c r="E3" s="111"/>
      <c r="F3" s="46"/>
      <c r="G3" s="46"/>
    </row>
    <row r="4" spans="1:7" ht="15" customHeight="1" x14ac:dyDescent="0.3">
      <c r="A4" s="111"/>
      <c r="B4" s="111"/>
      <c r="C4" s="111"/>
      <c r="D4" s="111"/>
      <c r="E4" s="111"/>
      <c r="F4" s="46"/>
      <c r="G4" s="46"/>
    </row>
    <row r="5" spans="1:7" ht="4.5" customHeight="1" x14ac:dyDescent="0.3">
      <c r="A5" s="111"/>
      <c r="B5" s="111"/>
      <c r="C5" s="111"/>
      <c r="D5" s="111"/>
      <c r="E5" s="111"/>
    </row>
    <row r="6" spans="1:7" ht="21.3" x14ac:dyDescent="0.4">
      <c r="A6" s="50" t="s">
        <v>37</v>
      </c>
      <c r="B6" s="51"/>
      <c r="C6" s="52"/>
      <c r="D6" s="52"/>
      <c r="E6" s="52"/>
    </row>
    <row r="7" spans="1:7" ht="15.6" x14ac:dyDescent="0.3">
      <c r="A7" s="53" t="s">
        <v>2</v>
      </c>
      <c r="B7" s="54"/>
      <c r="C7" s="55"/>
      <c r="D7" s="56" t="s">
        <v>38</v>
      </c>
      <c r="E7" s="57"/>
    </row>
    <row r="8" spans="1:7" ht="15" x14ac:dyDescent="0.3">
      <c r="A8" s="2" t="s">
        <v>39</v>
      </c>
      <c r="B8" s="43" t="s">
        <v>5</v>
      </c>
      <c r="C8" s="21"/>
      <c r="D8" s="21" t="s">
        <v>40</v>
      </c>
      <c r="E8" s="47">
        <v>6.5</v>
      </c>
    </row>
    <row r="9" spans="1:7" ht="15" x14ac:dyDescent="0.3">
      <c r="A9" s="2" t="s">
        <v>7</v>
      </c>
      <c r="B9" s="43">
        <v>3000</v>
      </c>
      <c r="C9" s="21"/>
      <c r="D9" s="21" t="s">
        <v>8</v>
      </c>
      <c r="E9" s="49">
        <f>B16</f>
        <v>12000</v>
      </c>
    </row>
    <row r="10" spans="1:7" ht="15" x14ac:dyDescent="0.3">
      <c r="A10" s="2" t="s">
        <v>9</v>
      </c>
      <c r="B10" s="43">
        <v>2</v>
      </c>
      <c r="C10" s="21"/>
      <c r="D10" s="67" t="s">
        <v>10</v>
      </c>
      <c r="E10" s="68">
        <f>E8*E9</f>
        <v>78000</v>
      </c>
    </row>
    <row r="11" spans="1:7" ht="15" x14ac:dyDescent="0.3">
      <c r="A11" s="2" t="s">
        <v>11</v>
      </c>
      <c r="B11" s="43">
        <f>B9*B10</f>
        <v>6000</v>
      </c>
      <c r="C11" s="21"/>
      <c r="D11" s="21"/>
      <c r="E11" s="58"/>
    </row>
    <row r="12" spans="1:7" ht="15.6" x14ac:dyDescent="0.3">
      <c r="A12" s="40" t="s">
        <v>12</v>
      </c>
      <c r="B12" s="44" t="s">
        <v>13</v>
      </c>
      <c r="C12" s="21"/>
      <c r="D12" s="9" t="s">
        <v>41</v>
      </c>
      <c r="E12" s="59"/>
    </row>
    <row r="13" spans="1:7" ht="15" x14ac:dyDescent="0.3">
      <c r="A13" s="40" t="s">
        <v>15</v>
      </c>
      <c r="B13" s="44">
        <v>2000</v>
      </c>
      <c r="C13" s="21"/>
      <c r="D13" s="8" t="s">
        <v>16</v>
      </c>
      <c r="E13" s="23">
        <v>60</v>
      </c>
    </row>
    <row r="14" spans="1:7" ht="15" x14ac:dyDescent="0.3">
      <c r="A14" s="40" t="s">
        <v>17</v>
      </c>
      <c r="B14" s="44">
        <v>3</v>
      </c>
      <c r="C14" s="21"/>
      <c r="D14" s="8" t="s">
        <v>18</v>
      </c>
      <c r="E14" s="24">
        <v>1.55E-2</v>
      </c>
    </row>
    <row r="15" spans="1:7" ht="15" x14ac:dyDescent="0.3">
      <c r="A15" s="40" t="s">
        <v>19</v>
      </c>
      <c r="B15" s="44">
        <f>B13*B14</f>
        <v>6000</v>
      </c>
      <c r="C15" s="21"/>
      <c r="D15" s="8" t="s">
        <v>42</v>
      </c>
      <c r="E15" s="73">
        <v>350000</v>
      </c>
    </row>
    <row r="16" spans="1:7" ht="15" x14ac:dyDescent="0.3">
      <c r="A16" s="69" t="s">
        <v>22</v>
      </c>
      <c r="B16" s="70">
        <f>B11+B15</f>
        <v>12000</v>
      </c>
      <c r="C16" s="21"/>
      <c r="D16" s="8" t="s">
        <v>43</v>
      </c>
      <c r="E16" s="73">
        <v>52500</v>
      </c>
    </row>
    <row r="17" spans="1:5" ht="15.6" x14ac:dyDescent="0.3">
      <c r="A17" s="60"/>
      <c r="B17" s="61"/>
      <c r="C17" s="21"/>
      <c r="D17" s="8" t="s">
        <v>23</v>
      </c>
      <c r="E17" s="73">
        <f>E15-E16</f>
        <v>297500</v>
      </c>
    </row>
    <row r="18" spans="1:5" ht="15.6" x14ac:dyDescent="0.3">
      <c r="A18" s="62"/>
      <c r="B18" s="63"/>
      <c r="C18" s="4"/>
      <c r="D18" s="66" t="s">
        <v>44</v>
      </c>
      <c r="E18" s="74">
        <f>PMT(E14,E13/12,-E17)</f>
        <v>62295.117534659636</v>
      </c>
    </row>
    <row r="19" spans="1:5" ht="8.25" customHeight="1" x14ac:dyDescent="0.3">
      <c r="D19" s="64"/>
      <c r="E19" s="65"/>
    </row>
    <row r="20" spans="1:5" ht="21.3" x14ac:dyDescent="0.4">
      <c r="A20" s="50" t="s">
        <v>45</v>
      </c>
      <c r="B20" s="51"/>
      <c r="C20" s="52"/>
      <c r="D20" s="52"/>
      <c r="E20" s="52"/>
    </row>
    <row r="21" spans="1:5" ht="15.6" x14ac:dyDescent="0.3">
      <c r="A21" s="3" t="s">
        <v>2</v>
      </c>
      <c r="D21" s="56" t="s">
        <v>38</v>
      </c>
    </row>
    <row r="22" spans="1:5" ht="15" x14ac:dyDescent="0.3">
      <c r="A22" s="2" t="s">
        <v>39</v>
      </c>
      <c r="B22" s="43" t="s">
        <v>46</v>
      </c>
      <c r="D22" s="21" t="s">
        <v>40</v>
      </c>
      <c r="E22" s="47">
        <v>6.5</v>
      </c>
    </row>
    <row r="23" spans="1:5" ht="15" x14ac:dyDescent="0.3">
      <c r="A23" s="2" t="s">
        <v>7</v>
      </c>
      <c r="B23" s="43">
        <v>1500</v>
      </c>
      <c r="D23" t="s">
        <v>8</v>
      </c>
      <c r="E23" s="49">
        <f>B30</f>
        <v>14000</v>
      </c>
    </row>
    <row r="24" spans="1:5" ht="15" x14ac:dyDescent="0.3">
      <c r="A24" s="2" t="s">
        <v>9</v>
      </c>
      <c r="B24" s="43">
        <v>6</v>
      </c>
      <c r="D24" s="71" t="s">
        <v>10</v>
      </c>
      <c r="E24" s="68">
        <f>E22*E23</f>
        <v>91000</v>
      </c>
    </row>
    <row r="25" spans="1:5" ht="15" x14ac:dyDescent="0.3">
      <c r="A25" s="2" t="s">
        <v>11</v>
      </c>
      <c r="B25" s="43">
        <f>B23*B24</f>
        <v>9000</v>
      </c>
    </row>
    <row r="26" spans="1:5" ht="15.6" x14ac:dyDescent="0.3">
      <c r="A26" s="40" t="s">
        <v>12</v>
      </c>
      <c r="B26" s="44" t="s">
        <v>47</v>
      </c>
      <c r="D26" s="9" t="s">
        <v>41</v>
      </c>
      <c r="E26" s="8"/>
    </row>
    <row r="27" spans="1:5" ht="15" x14ac:dyDescent="0.3">
      <c r="A27" s="40" t="s">
        <v>15</v>
      </c>
      <c r="B27" s="44">
        <v>500</v>
      </c>
      <c r="D27" s="8" t="s">
        <v>16</v>
      </c>
      <c r="E27" s="23">
        <v>60</v>
      </c>
    </row>
    <row r="28" spans="1:5" ht="15" x14ac:dyDescent="0.3">
      <c r="A28" s="40" t="s">
        <v>17</v>
      </c>
      <c r="B28" s="44">
        <v>10</v>
      </c>
      <c r="D28" s="22" t="s">
        <v>18</v>
      </c>
      <c r="E28" s="24">
        <v>1.55E-2</v>
      </c>
    </row>
    <row r="29" spans="1:5" ht="15" x14ac:dyDescent="0.3">
      <c r="A29" s="40" t="s">
        <v>19</v>
      </c>
      <c r="B29" s="44">
        <f>B27*B28</f>
        <v>5000</v>
      </c>
      <c r="D29" s="8" t="s">
        <v>42</v>
      </c>
      <c r="E29" s="73">
        <v>350000</v>
      </c>
    </row>
    <row r="30" spans="1:5" ht="15" x14ac:dyDescent="0.3">
      <c r="A30" s="71" t="s">
        <v>22</v>
      </c>
      <c r="B30" s="72">
        <f>B25+B29</f>
        <v>14000</v>
      </c>
      <c r="D30" s="8" t="s">
        <v>43</v>
      </c>
      <c r="E30" s="73">
        <v>52500</v>
      </c>
    </row>
    <row r="31" spans="1:5" ht="15.6" x14ac:dyDescent="0.3">
      <c r="D31" s="8" t="s">
        <v>23</v>
      </c>
      <c r="E31" s="73">
        <f>E29-E30</f>
        <v>297500</v>
      </c>
    </row>
    <row r="32" spans="1:5" ht="15.6" x14ac:dyDescent="0.3">
      <c r="D32" s="66" t="s">
        <v>44</v>
      </c>
      <c r="E32" s="74">
        <f>PMT(E28,E27/12,-E31)</f>
        <v>62295.117534659636</v>
      </c>
    </row>
    <row r="33" spans="1:5" ht="6.75" customHeight="1" x14ac:dyDescent="0.3">
      <c r="D33" s="64"/>
      <c r="E33" s="65"/>
    </row>
    <row r="34" spans="1:5" ht="21.3" x14ac:dyDescent="0.4">
      <c r="A34" s="50" t="s">
        <v>48</v>
      </c>
      <c r="B34" s="51"/>
      <c r="C34" s="52"/>
      <c r="D34" s="52"/>
      <c r="E34" s="52"/>
    </row>
    <row r="35" spans="1:5" ht="15.6" x14ac:dyDescent="0.3">
      <c r="A35" s="3" t="s">
        <v>2</v>
      </c>
      <c r="D35" s="56" t="s">
        <v>38</v>
      </c>
    </row>
    <row r="36" spans="1:5" ht="15" x14ac:dyDescent="0.3">
      <c r="A36" s="2" t="s">
        <v>39</v>
      </c>
      <c r="B36" s="43" t="s">
        <v>5</v>
      </c>
      <c r="D36" s="21" t="s">
        <v>40</v>
      </c>
      <c r="E36" s="47">
        <v>6.5</v>
      </c>
    </row>
    <row r="37" spans="1:5" ht="15" x14ac:dyDescent="0.3">
      <c r="A37" s="2" t="s">
        <v>7</v>
      </c>
      <c r="B37" s="43">
        <v>1000</v>
      </c>
      <c r="D37" t="s">
        <v>8</v>
      </c>
      <c r="E37" s="49">
        <f>B48</f>
        <v>10000</v>
      </c>
    </row>
    <row r="38" spans="1:5" ht="15" x14ac:dyDescent="0.3">
      <c r="A38" s="2" t="s">
        <v>9</v>
      </c>
      <c r="B38" s="43">
        <v>2</v>
      </c>
      <c r="D38" s="1" t="s">
        <v>10</v>
      </c>
      <c r="E38" s="48">
        <f>E36*E37</f>
        <v>65000</v>
      </c>
    </row>
    <row r="39" spans="1:5" ht="15" x14ac:dyDescent="0.3">
      <c r="A39" s="2" t="s">
        <v>11</v>
      </c>
      <c r="B39" s="43">
        <f>B37*B38</f>
        <v>2000</v>
      </c>
    </row>
    <row r="40" spans="1:5" ht="15.6" x14ac:dyDescent="0.3">
      <c r="A40" s="40" t="s">
        <v>12</v>
      </c>
      <c r="B40" s="44" t="s">
        <v>13</v>
      </c>
      <c r="D40" s="9" t="s">
        <v>41</v>
      </c>
      <c r="E40" s="8"/>
    </row>
    <row r="41" spans="1:5" ht="15" x14ac:dyDescent="0.3">
      <c r="A41" s="40" t="s">
        <v>15</v>
      </c>
      <c r="B41" s="44">
        <v>1000</v>
      </c>
      <c r="D41" s="8" t="s">
        <v>16</v>
      </c>
      <c r="E41" s="23">
        <v>60</v>
      </c>
    </row>
    <row r="42" spans="1:5" ht="15" x14ac:dyDescent="0.3">
      <c r="A42" s="40" t="s">
        <v>17</v>
      </c>
      <c r="B42" s="44">
        <v>3</v>
      </c>
      <c r="D42" s="22" t="s">
        <v>18</v>
      </c>
      <c r="E42" s="24">
        <v>1.55E-2</v>
      </c>
    </row>
    <row r="43" spans="1:5" ht="15" x14ac:dyDescent="0.3">
      <c r="A43" s="40" t="s">
        <v>19</v>
      </c>
      <c r="B43" s="44">
        <f>B41*B42</f>
        <v>3000</v>
      </c>
      <c r="D43" s="8" t="s">
        <v>42</v>
      </c>
      <c r="E43" s="73">
        <v>350000</v>
      </c>
    </row>
    <row r="44" spans="1:5" ht="15" x14ac:dyDescent="0.3">
      <c r="A44" s="41" t="s">
        <v>49</v>
      </c>
      <c r="B44" s="45" t="s">
        <v>50</v>
      </c>
      <c r="D44" s="8" t="s">
        <v>43</v>
      </c>
      <c r="E44" s="73">
        <v>52500</v>
      </c>
    </row>
    <row r="45" spans="1:5" ht="15.6" x14ac:dyDescent="0.3">
      <c r="A45" s="41" t="s">
        <v>51</v>
      </c>
      <c r="B45" s="45">
        <v>1000</v>
      </c>
      <c r="D45" s="8" t="s">
        <v>23</v>
      </c>
      <c r="E45" s="73">
        <f>E43-E44</f>
        <v>297500</v>
      </c>
    </row>
    <row r="46" spans="1:5" ht="15.6" x14ac:dyDescent="0.3">
      <c r="A46" s="41" t="s">
        <v>52</v>
      </c>
      <c r="B46" s="45">
        <v>5</v>
      </c>
      <c r="D46" s="66" t="s">
        <v>44</v>
      </c>
      <c r="E46" s="74">
        <f>PMT(E42,E41/12,-E45)</f>
        <v>62295.117534659636</v>
      </c>
    </row>
    <row r="47" spans="1:5" ht="15" x14ac:dyDescent="0.3">
      <c r="A47" s="41" t="s">
        <v>53</v>
      </c>
      <c r="B47" s="45">
        <f>B45*B46</f>
        <v>5000</v>
      </c>
    </row>
    <row r="48" spans="1:5" ht="15" x14ac:dyDescent="0.3">
      <c r="A48" s="71" t="s">
        <v>22</v>
      </c>
      <c r="B48" s="72">
        <f>B39+B43+B47</f>
        <v>10000</v>
      </c>
    </row>
    <row r="49" spans="1:6" ht="7.5" customHeight="1" x14ac:dyDescent="0.3"/>
    <row r="50" spans="1:6" x14ac:dyDescent="0.3">
      <c r="A50" s="89" t="s">
        <v>28</v>
      </c>
      <c r="B50" s="77"/>
      <c r="C50" s="78"/>
      <c r="D50" s="78"/>
      <c r="E50" s="78"/>
    </row>
    <row r="51" spans="1:6" x14ac:dyDescent="0.3">
      <c r="A51" s="89"/>
      <c r="B51" s="77"/>
      <c r="C51" s="78"/>
      <c r="D51" s="78"/>
      <c r="E51" s="78"/>
    </row>
    <row r="53" spans="1:6" ht="36" customHeight="1" x14ac:dyDescent="0.3">
      <c r="A53" s="104" t="s">
        <v>54</v>
      </c>
      <c r="B53" s="112"/>
      <c r="C53" s="112"/>
      <c r="D53" s="112"/>
      <c r="E53" s="112"/>
      <c r="F53" s="80"/>
    </row>
    <row r="54" spans="1:6" ht="6.75" customHeight="1" x14ac:dyDescent="0.3"/>
    <row r="55" spans="1:6" ht="364.5" customHeight="1" x14ac:dyDescent="0.3">
      <c r="A55" s="101" t="s">
        <v>55</v>
      </c>
      <c r="B55" s="102"/>
      <c r="C55" s="102"/>
      <c r="D55" s="102"/>
      <c r="E55" s="102"/>
      <c r="F55" s="75"/>
    </row>
    <row r="56" spans="1:6" ht="5.55" customHeight="1" x14ac:dyDescent="0.3">
      <c r="A56" s="91"/>
      <c r="B56" s="91"/>
      <c r="C56" s="91"/>
      <c r="D56" s="91"/>
      <c r="E56" s="91"/>
      <c r="F56" s="91"/>
    </row>
    <row r="57" spans="1:6" x14ac:dyDescent="0.3">
      <c r="A57" s="76" t="s">
        <v>33</v>
      </c>
      <c r="B57" s="20"/>
      <c r="C57" s="21"/>
      <c r="D57" s="21"/>
      <c r="E57" s="21"/>
      <c r="F57" s="21"/>
    </row>
    <row r="58" spans="1:6" x14ac:dyDescent="0.3">
      <c r="A58" s="110" t="s">
        <v>34</v>
      </c>
      <c r="B58" s="110"/>
      <c r="C58" s="110"/>
      <c r="D58" s="110"/>
      <c r="E58" s="110"/>
      <c r="F58" s="110"/>
    </row>
  </sheetData>
  <sheetProtection algorithmName="SHA-512" hashValue="F8HDkpEGWfygog1hdSa+eaHa6r154eomSwBHjqE1Z3P9YNWjxjUIDQl5jiGMKfdNKfWU1bjI3eo2zkye5T4TlA==" saltValue="4EdyBEPagRtrOdXyLpKQlA==" spinCount="100000" sheet="1" objects="1" scenarios="1"/>
  <mergeCells count="7">
    <mergeCell ref="B1:E1"/>
    <mergeCell ref="A56:F56"/>
    <mergeCell ref="A58:F58"/>
    <mergeCell ref="A2:E5"/>
    <mergeCell ref="A50:A51"/>
    <mergeCell ref="A53:E53"/>
    <mergeCell ref="A55:E55"/>
  </mergeCells>
  <pageMargins left="0.25" right="0.25" top="0.75" bottom="0.75" header="0.3" footer="0.3"/>
  <pageSetup scale="86" orientation="portrait" r:id="rId1"/>
  <rowBreaks count="1" manualBreakCount="1">
    <brk id="51" max="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18fbfd49-c8e6-4618-a77f-5ef25245836c" origin="userSelected">
  <element uid="588104ae-2895-48f0-94e0-4417fcf0f7f0" value=""/>
  <element uid="4ecbf47d-2ec6-497d-85fc-f65b66e62fe7" value=""/>
</sisl>
</file>

<file path=customXml/itemProps1.xml><?xml version="1.0" encoding="utf-8"?>
<ds:datastoreItem xmlns:ds="http://schemas.openxmlformats.org/officeDocument/2006/customXml" ds:itemID="{B2802AA2-962D-43C9-A723-9C71F5DDD0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"Do The Math"</vt:lpstr>
      <vt:lpstr>Example Scenarios</vt:lpstr>
      <vt:lpstr>'Example Scenarios'!Print_Area</vt:lpstr>
    </vt:vector>
  </TitlesOfParts>
  <Manager/>
  <Company>CNH Industrial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BURNS Mark</dc:creator>
  <cp:keywords/>
  <dc:description/>
  <cp:lastModifiedBy>Samantha Arnold</cp:lastModifiedBy>
  <cp:revision/>
  <dcterms:created xsi:type="dcterms:W3CDTF">2020-09-18T18:58:11Z</dcterms:created>
  <dcterms:modified xsi:type="dcterms:W3CDTF">2020-10-21T18:18:21Z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e9cff49e-3d57-4377-b0cf-d914d2085cb9</vt:lpwstr>
  </property>
  <property fmtid="{D5CDD505-2E9C-101B-9397-08002B2CF9AE}" pid="3" name="bjSaver">
    <vt:lpwstr>ubNU7p2e1BEVM8IcREoMOUz54bXaIenj</vt:lpwstr>
  </property>
  <property fmtid="{D5CDD505-2E9C-101B-9397-08002B2CF9AE}" pid="4" name="bjDocumentLabelXML">
    <vt:lpwstr>&lt;?xml version="1.0" encoding="us-ascii"?&gt;&lt;sisl xmlns:xsi="http://www.w3.org/2001/XMLSchema-instance" xmlns:xsd="http://www.w3.org/2001/XMLSchema" sislVersion="0" policy="18fbfd49-c8e6-4618-a77f-5ef25245836c" origin="userSelected" xmlns="http://www.boldonj</vt:lpwstr>
  </property>
  <property fmtid="{D5CDD505-2E9C-101B-9397-08002B2CF9AE}" pid="5" name="bjDocumentLabelXML-0">
    <vt:lpwstr>ames.com/2008/01/sie/internal/label"&gt;&lt;element uid="588104ae-2895-48f0-94e0-4417fcf0f7f0" value="" /&gt;&lt;element uid="4ecbf47d-2ec6-497d-85fc-f65b66e62fe7" value="" /&gt;&lt;/sisl&gt;</vt:lpwstr>
  </property>
  <property fmtid="{D5CDD505-2E9C-101B-9397-08002B2CF9AE}" pid="6" name="bjDocumentSecurityLabel">
    <vt:lpwstr>CNH Industrial: GENERAL BUSINESS  Contains no personal data</vt:lpwstr>
  </property>
  <property fmtid="{D5CDD505-2E9C-101B-9397-08002B2CF9AE}" pid="7" name="CNH-Classification">
    <vt:lpwstr>[GENERAL BUSINESS - Contains no personal data]</vt:lpwstr>
  </property>
  <property fmtid="{D5CDD505-2E9C-101B-9397-08002B2CF9AE}" pid="8" name="CNH-LabelledBy:">
    <vt:lpwstr>F86526C,10/21/2020 1:16:48 PM,GENERAL BUSINESS</vt:lpwstr>
  </property>
</Properties>
</file>